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.zurich.com.au\dfs\GroupsGen\MarketDevelopment\LifeRisk\Product\1. LRUs &amp; product development\1. Digital Adviser Guides\TPD calculator in adviser guide\"/>
    </mc:Choice>
  </mc:AlternateContent>
  <xr:revisionPtr revIDLastSave="0" documentId="8_{D7969395-36BF-45F4-A5D0-61F36BBA562F}" xr6:coauthVersionLast="47" xr6:coauthVersionMax="47" xr10:uidLastSave="{00000000-0000-0000-0000-000000000000}"/>
  <bookViews>
    <workbookView xWindow="-60" yWindow="-60" windowWidth="28920" windowHeight="15720" xr2:uid="{47674650-7D71-4AB5-A6A8-377E98C39C55}"/>
  </bookViews>
  <sheets>
    <sheet name="OP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L25" i="1"/>
  <c r="B22" i="1"/>
  <c r="B17" i="1"/>
  <c r="B7" i="1"/>
  <c r="B8" i="1" s="1"/>
  <c r="B24" i="1" s="1"/>
  <c r="B25" i="1" l="1"/>
  <c r="M25" i="1" l="1"/>
  <c r="L27" i="1" s="1"/>
  <c r="B27" i="1" s="1"/>
  <c r="B28" i="1" s="1"/>
</calcChain>
</file>

<file path=xl/sharedStrings.xml><?xml version="1.0" encoding="utf-8"?>
<sst xmlns="http://schemas.openxmlformats.org/spreadsheetml/2006/main" count="44" uniqueCount="40">
  <si>
    <t xml:space="preserve">TPD Personal Cover Limits </t>
  </si>
  <si>
    <t>All for personal covers only</t>
  </si>
  <si>
    <t>Comments</t>
  </si>
  <si>
    <t>Customer date of birth (dd/mm/yyyy):</t>
  </si>
  <si>
    <r>
      <t xml:space="preserve">simplify duration to be based on current age </t>
    </r>
    <r>
      <rPr>
        <sz val="9"/>
        <color rgb="FFFF00FF"/>
        <rFont val="Arial"/>
        <family val="2"/>
      </rPr>
      <t>(done)</t>
    </r>
  </si>
  <si>
    <t>Annual income (incl. Super):</t>
  </si>
  <si>
    <r>
      <t xml:space="preserve">income to specify: excl super </t>
    </r>
    <r>
      <rPr>
        <sz val="9"/>
        <color rgb="FFFF00FF"/>
        <rFont val="Arial"/>
        <family val="2"/>
      </rPr>
      <t>(included in label)</t>
    </r>
  </si>
  <si>
    <t>Years remaining to age 65:</t>
  </si>
  <si>
    <r>
      <t xml:space="preserve">add row for super </t>
    </r>
    <r>
      <rPr>
        <sz val="9"/>
        <color rgb="FFFF00FF"/>
        <rFont val="Arial"/>
        <family val="2"/>
      </rPr>
      <t>(Not necessary, as in income label)</t>
    </r>
  </si>
  <si>
    <t>Derived income to age 65:</t>
  </si>
  <si>
    <r>
      <t xml:space="preserve">lifetime income to include both  </t>
    </r>
    <r>
      <rPr>
        <sz val="9"/>
        <color rgb="FFFF00FF"/>
        <rFont val="Arial"/>
        <family val="2"/>
      </rPr>
      <t>(done, as in income label)</t>
    </r>
  </si>
  <si>
    <r>
      <t xml:space="preserve">Proposed TPD </t>
    </r>
    <r>
      <rPr>
        <i/>
        <sz val="9"/>
        <color theme="1"/>
        <rFont val="Arial"/>
        <family val="2"/>
      </rPr>
      <t>(personal only; do not include business TPD)</t>
    </r>
    <r>
      <rPr>
        <sz val="9"/>
        <color theme="1"/>
        <rFont val="Arial"/>
        <family val="2"/>
      </rPr>
      <t>:</t>
    </r>
  </si>
  <si>
    <t>2 years</t>
  </si>
  <si>
    <r>
      <t xml:space="preserve">Retained TPD </t>
    </r>
    <r>
      <rPr>
        <i/>
        <sz val="9"/>
        <color theme="1"/>
        <rFont val="Arial"/>
        <family val="2"/>
      </rPr>
      <t>(personal only; do not include business TPD)</t>
    </r>
    <r>
      <rPr>
        <sz val="9"/>
        <color theme="1"/>
        <rFont val="Arial"/>
        <family val="2"/>
      </rPr>
      <t>:</t>
    </r>
  </si>
  <si>
    <t>6 years</t>
  </si>
  <si>
    <t>To Age 65</t>
  </si>
  <si>
    <r>
      <t>Proposed monthly IP (</t>
    </r>
    <r>
      <rPr>
        <i/>
        <sz val="9"/>
        <color theme="1"/>
        <rFont val="Arial"/>
        <family val="2"/>
      </rPr>
      <t>incuding any Super Contribution Option</t>
    </r>
    <r>
      <rPr>
        <sz val="9"/>
        <color theme="1"/>
        <rFont val="Arial"/>
        <family val="2"/>
      </rPr>
      <t>)</t>
    </r>
  </si>
  <si>
    <r>
      <t xml:space="preserve">add row for IP super contribution option </t>
    </r>
    <r>
      <rPr>
        <sz val="9"/>
        <color rgb="FFFF00FF"/>
        <rFont val="Arial"/>
        <family val="2"/>
      </rPr>
      <t>(in label)</t>
    </r>
  </si>
  <si>
    <t>Benefit Period:</t>
  </si>
  <si>
    <t>Waiting period</t>
  </si>
  <si>
    <t>30 days</t>
  </si>
  <si>
    <t>Total to expiry</t>
  </si>
  <si>
    <r>
      <t xml:space="preserve">leave this based on future available IP payments as at application date (a bit inconsistent with income but in customer's favour)  </t>
    </r>
    <r>
      <rPr>
        <sz val="9"/>
        <color rgb="FFFF00FF"/>
        <rFont val="Arial"/>
        <family val="2"/>
      </rPr>
      <t>(not sure if this is desirable)</t>
    </r>
  </si>
  <si>
    <t>60 days</t>
  </si>
  <si>
    <t>90 days</t>
  </si>
  <si>
    <r>
      <t>Retained monthly IP (</t>
    </r>
    <r>
      <rPr>
        <i/>
        <sz val="9"/>
        <color theme="1"/>
        <rFont val="Arial"/>
        <family val="2"/>
      </rPr>
      <t>incuding any Super Contribution Option</t>
    </r>
    <r>
      <rPr>
        <sz val="9"/>
        <color theme="1"/>
        <rFont val="Arial"/>
        <family val="2"/>
      </rPr>
      <t>)</t>
    </r>
  </si>
  <si>
    <t>1 year</t>
  </si>
  <si>
    <t>Benefit period:</t>
  </si>
  <si>
    <r>
      <t xml:space="preserve">(add in super)  </t>
    </r>
    <r>
      <rPr>
        <sz val="9"/>
        <color rgb="FFFF00FF"/>
        <rFont val="Arial"/>
        <family val="2"/>
      </rPr>
      <t>(done, in label)</t>
    </r>
  </si>
  <si>
    <t>Minimum</t>
  </si>
  <si>
    <t>Maximum</t>
  </si>
  <si>
    <t>Insured amount</t>
  </si>
  <si>
    <r>
      <t xml:space="preserve">(add in super contributions options)  </t>
    </r>
    <r>
      <rPr>
        <sz val="9"/>
        <color rgb="FFFF00FF"/>
        <rFont val="Arial"/>
        <family val="2"/>
      </rPr>
      <t>(done, in label)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</si>
  <si>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</si>
  <si>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(changed the message away from numbers to explanatory words)  </t>
    </r>
    <r>
      <rPr>
        <sz val="9"/>
        <color rgb="FFFF00FF"/>
        <rFont val="Arial"/>
        <family val="2"/>
      </rPr>
      <t>(done)</t>
    </r>
  </si>
  <si>
    <t>Action:</t>
  </si>
  <si>
    <r>
      <t xml:space="preserve">++ add requirement to tech spec to capture details of existing IP cover where the customer is applying for over $3m of TPD  </t>
    </r>
    <r>
      <rPr>
        <sz val="9"/>
        <color rgb="FFFF00FF"/>
        <rFont val="Arial"/>
        <family val="2"/>
      </rPr>
      <t>(if this is an adviser tool, not sure how this is going to be done without something like VPMS.  Also, how is this at all possible for external IP cover)</t>
    </r>
  </si>
  <si>
    <t>Today</t>
  </si>
  <si>
    <t>Income to retirement</t>
  </si>
  <si>
    <t>Income to retirement vs insured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</si>
</sst>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28"/>
      <color theme="0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sz val="10"/>
      <color rgb="FF4D4D4D"/>
      <name val="Arial"/>
      <family val="2"/>
    </font>
    <font>
      <sz val="9"/>
      <name val="Arial"/>
      <family val="2"/>
    </font>
    <font>
      <sz val="9"/>
      <color rgb="FFFF00FF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39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4C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4" xfId="0" applyFont="1" applyFill="1" applyBorder="1"/>
    <xf numFmtId="165" fontId="2" fillId="4" borderId="5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165" fontId="2" fillId="3" borderId="8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5" fontId="2" fillId="3" borderId="3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/>
    <xf numFmtId="165" fontId="8" fillId="3" borderId="9" xfId="0" applyNumberFormat="1" applyFont="1" applyFill="1" applyBorder="1" applyAlignment="1">
      <alignment horizontal="center"/>
    </xf>
    <xf numFmtId="0" fontId="8" fillId="3" borderId="7" xfId="0" applyFont="1" applyFill="1" applyBorder="1"/>
    <xf numFmtId="165" fontId="8" fillId="3" borderId="10" xfId="0" applyNumberFormat="1" applyFont="1" applyFill="1" applyBorder="1" applyAlignment="1">
      <alignment horizontal="center"/>
    </xf>
    <xf numFmtId="165" fontId="2" fillId="3" borderId="0" xfId="0" applyNumberFormat="1" applyFont="1" applyFill="1"/>
    <xf numFmtId="0" fontId="8" fillId="3" borderId="4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2" fillId="3" borderId="0" xfId="0" quotePrefix="1" applyFont="1" applyFill="1"/>
    <xf numFmtId="0" fontId="2" fillId="3" borderId="0" xfId="0" applyFont="1" applyFill="1" applyAlignment="1">
      <alignment wrapText="1"/>
    </xf>
    <xf numFmtId="14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1582932</xdr:colOff>
      <xdr:row>0</xdr:row>
      <xdr:rowOff>68525</xdr:rowOff>
    </xdr:from>
    <xdr:to>
      <xdr:col>1</xdr:col>
      <xdr:colOff>3138682</xdr:colOff>
      <xdr:row>1</xdr:row>
      <xdr:rowOff>28543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24742B-FBF9-4599-B522-196B34BAC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282" y="68525"/>
          <a:ext cx="1555750" cy="779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4F3C-4FF0-499B-BCBD-3B421F1CD71D}">
  <dimension ref="A1:P32"/>
  <sheetViews>
    <sheetView tabSelected="1" zoomScale="129" workbookViewId="0">
      <selection activeCell="B14" sqref="B14"/>
    </sheetView>
  </sheetViews>
  <sheetFormatPr defaultColWidth="9.1796875" defaultRowHeight="11.5" x14ac:dyDescent="0.25"/>
  <cols>
    <col min="1" max="1" width="53.453125" style="3" customWidth="1"/>
    <col min="2" max="2" width="52" style="6" customWidth="1"/>
    <col min="3" max="3" width="2.54296875" style="3" customWidth="1"/>
    <col min="4" max="6" width="9.1796875" style="3" hidden="1" customWidth="1"/>
    <col min="7" max="7" width="10.7265625" style="3" hidden="1" customWidth="1"/>
    <col min="8" max="10" width="9.1796875" style="3" hidden="1" customWidth="1"/>
    <col min="11" max="12" width="11" style="3" hidden="1" customWidth="1"/>
    <col min="13" max="13" width="11.81640625" style="3" hidden="1" customWidth="1"/>
    <col min="14" max="14" width="10.1796875" style="3" hidden="1" customWidth="1"/>
    <col min="15" max="16384" width="9.1796875" style="3"/>
  </cols>
  <sheetData>
    <row r="1" spans="1:16" ht="64.5" customHeight="1" x14ac:dyDescent="0.25">
      <c r="A1" s="1" t="s">
        <v>0</v>
      </c>
      <c r="B1" s="2"/>
      <c r="D1" s="4" t="s">
        <v>1</v>
      </c>
      <c r="P1" s="5"/>
    </row>
    <row r="2" spans="1:16" x14ac:dyDescent="0.25">
      <c r="D2" s="4" t="s">
        <v>2</v>
      </c>
    </row>
    <row r="4" spans="1:16" x14ac:dyDescent="0.25">
      <c r="A4" s="7" t="s">
        <v>3</v>
      </c>
      <c r="B4" s="8"/>
    </row>
    <row r="5" spans="1:16" x14ac:dyDescent="0.25">
      <c r="A5" s="9"/>
      <c r="B5" s="10"/>
      <c r="D5" s="11" t="s">
        <v>4</v>
      </c>
    </row>
    <row r="6" spans="1:16" x14ac:dyDescent="0.25">
      <c r="A6" s="12" t="s">
        <v>5</v>
      </c>
      <c r="B6" s="13"/>
      <c r="D6" s="3" t="s">
        <v>6</v>
      </c>
    </row>
    <row r="7" spans="1:16" x14ac:dyDescent="0.25">
      <c r="A7" s="9" t="s">
        <v>7</v>
      </c>
      <c r="B7" s="14">
        <f ca="1">IFERROR(65-(TRUNC(YEARFRAC(B4,TODAY()))),"")</f>
        <v>-59</v>
      </c>
      <c r="D7" s="3" t="s">
        <v>8</v>
      </c>
    </row>
    <row r="8" spans="1:16" x14ac:dyDescent="0.25">
      <c r="A8" s="15" t="s">
        <v>9</v>
      </c>
      <c r="B8" s="16">
        <f ca="1">IF(B7="","",B6*B7)</f>
        <v>0</v>
      </c>
      <c r="D8" s="3" t="s">
        <v>10</v>
      </c>
    </row>
    <row r="9" spans="1:16" x14ac:dyDescent="0.25">
      <c r="B9" s="17"/>
    </row>
    <row r="10" spans="1:16" ht="12" x14ac:dyDescent="0.3">
      <c r="A10" s="12" t="s">
        <v>11</v>
      </c>
      <c r="B10" s="18"/>
      <c r="L10" s="3" t="s">
        <v>12</v>
      </c>
    </row>
    <row r="11" spans="1:16" x14ac:dyDescent="0.25">
      <c r="A11" s="9"/>
      <c r="B11" s="19"/>
    </row>
    <row r="12" spans="1:16" ht="12" x14ac:dyDescent="0.3">
      <c r="A12" s="15" t="s">
        <v>13</v>
      </c>
      <c r="B12" s="18"/>
      <c r="L12" s="3" t="s">
        <v>14</v>
      </c>
    </row>
    <row r="13" spans="1:16" x14ac:dyDescent="0.25">
      <c r="L13" s="3" t="s">
        <v>15</v>
      </c>
    </row>
    <row r="14" spans="1:16" ht="12" x14ac:dyDescent="0.3">
      <c r="A14" s="12" t="s">
        <v>16</v>
      </c>
      <c r="B14" s="13">
        <v>0</v>
      </c>
      <c r="D14" s="3" t="s">
        <v>17</v>
      </c>
    </row>
    <row r="15" spans="1:16" x14ac:dyDescent="0.25">
      <c r="A15" s="9" t="s">
        <v>18</v>
      </c>
      <c r="B15" s="20"/>
    </row>
    <row r="16" spans="1:16" x14ac:dyDescent="0.25">
      <c r="A16" s="9" t="s">
        <v>19</v>
      </c>
      <c r="B16" s="21"/>
      <c r="L16" s="3" t="s">
        <v>20</v>
      </c>
    </row>
    <row r="17" spans="1:15" x14ac:dyDescent="0.25">
      <c r="A17" s="9" t="s">
        <v>21</v>
      </c>
      <c r="B17" s="22" t="str">
        <f ca="1">IF(OR(B14="",B14=0),"$0",IF(OR(B15="",B16=""),"Require BP &amp; WP to calculate",IF(AND(B15="To Age 65",B16="30 days"),YEARFRAC(TODAY(),DATE(YEAR($B$4)+65,MONTH($B$4),DAY($B$4)))*12*B14-B14,IF(AND(B15="To Age 65",B16="60 days"),YEARFRAC(TODAY(),DATE(YEAR($B$4)+65,MONTH($B$4),DAY($B$4)))*12*B14-(2*B14),IF(AND(B15="To Age 65",B16="90 days"),YEARFRAC(TODAY(),DATE(YEAR($B$4)+65,MONTH($B$4),DAY($B$4)))*12*B14-(3*B14),IF(AND(B15="To Age 65",B16="1 year"),YEARFRAC(TODAY(),DATE(YEAR($B$4)+65,MONTH($B$4),DAY($B$4)))*12*B14-(12*B14),IF(AND(B15="To Age 65",B16="2 years"),YEARFRAC(TODAY(),DATE(YEAR($B$4)+65,MONTH($B$4),DAY($B$4)))*12*B14-(24*B14),IF(B15="2 years",24*B14,IF(B15="6 years",B14*72,"Error, please contact Zurich")))))))))</f>
        <v>$0</v>
      </c>
      <c r="D17" s="3" t="s">
        <v>22</v>
      </c>
      <c r="L17" s="3" t="s">
        <v>23</v>
      </c>
    </row>
    <row r="18" spans="1:15" x14ac:dyDescent="0.25">
      <c r="A18" s="9"/>
      <c r="B18" s="19"/>
      <c r="L18" s="3" t="s">
        <v>24</v>
      </c>
    </row>
    <row r="19" spans="1:15" ht="12" x14ac:dyDescent="0.3">
      <c r="A19" s="9" t="s">
        <v>25</v>
      </c>
      <c r="B19" s="13"/>
      <c r="D19" s="3" t="s">
        <v>17</v>
      </c>
      <c r="L19" s="3" t="s">
        <v>26</v>
      </c>
    </row>
    <row r="20" spans="1:15" x14ac:dyDescent="0.25">
      <c r="A20" s="9" t="s">
        <v>27</v>
      </c>
      <c r="B20" s="23"/>
      <c r="L20" s="3" t="s">
        <v>12</v>
      </c>
    </row>
    <row r="21" spans="1:15" x14ac:dyDescent="0.25">
      <c r="A21" s="9" t="s">
        <v>19</v>
      </c>
      <c r="B21" s="24"/>
    </row>
    <row r="22" spans="1:15" x14ac:dyDescent="0.25">
      <c r="A22" s="15" t="s">
        <v>21</v>
      </c>
      <c r="B22" s="16" t="str">
        <f ca="1">IF(OR(B19="",B19=0),"$0",IF(OR(B20="",B21=""),"Require BP &amp; WP to calculate",IF(AND(B20="To Age 65",B21="30 days"),YEARFRAC(TODAY(),DATE(YEAR($B$4)+65,MONTH($B$4),DAY($B$4)))*12*B19-B19,IF(AND(B20="To Age 65",B21="60 days"),YEARFRAC(TODAY(),DATE(YEAR($B$4)+65,MONTH($B$4),DAY($B$4)))*12*B19-(2*B19),IF(AND(B20="To Age 65",B21="90 days"),YEARFRAC(TODAY(),DATE(YEAR($B$4)+65,MONTH($B$4),DAY($B$4)))*12*B19-(3*B19),IF(AND(B20="To Age 65",B21="1 year"),YEARFRAC(TODAY(),DATE(YEAR($B$4)+65,MONTH($B$4),DAY($B$4)))*12*B19-(12*B19),IF(AND(B20="To Age 65",B21="2 years"),YEARFRAC(TODAY(),DATE(YEAR($B$4)+65,MONTH($B$4),DAY($B$4)))*12*B19-(24*B19),IF(B20="2 years",24*B19,IF(B20="6 years",B19*72,"Error, please contact Zurich")))))))))</f>
        <v>$0</v>
      </c>
    </row>
    <row r="24" spans="1:15" x14ac:dyDescent="0.25">
      <c r="A24" s="25" t="s">
        <v>38</v>
      </c>
      <c r="B24" s="26">
        <f ca="1">B8</f>
        <v>0</v>
      </c>
      <c r="D24" s="3" t="s">
        <v>28</v>
      </c>
      <c r="L24" s="3" t="s">
        <v>29</v>
      </c>
      <c r="M24" s="3" t="s">
        <v>30</v>
      </c>
    </row>
    <row r="25" spans="1:15" x14ac:dyDescent="0.25">
      <c r="A25" s="27" t="s">
        <v>31</v>
      </c>
      <c r="B25" s="28">
        <f ca="1">IFERROR(B10+B12+B17+B22,"Waiting for information above")</f>
        <v>0</v>
      </c>
      <c r="D25" s="3" t="s">
        <v>32</v>
      </c>
      <c r="L25" s="29">
        <f>IF((3000000-B12-B10)&lt;0,3000000-B12,B10)</f>
        <v>0</v>
      </c>
      <c r="M25" s="29">
        <f ca="1">(B10-(B25-B24))</f>
        <v>0</v>
      </c>
      <c r="O25" s="3" t="s">
        <v>33</v>
      </c>
    </row>
    <row r="26" spans="1:15" x14ac:dyDescent="0.25">
      <c r="B26" s="17"/>
    </row>
    <row r="27" spans="1:15" ht="41.25" customHeight="1" x14ac:dyDescent="0.25">
      <c r="A27" s="30" t="s">
        <v>39</v>
      </c>
      <c r="B27" s="31" t="str">
        <f ca="1">IF(ISNUMBER(B25)=FALSE,"Waiting for information above",(IF(B6="","",IF(B10=0,"Calculator is only required if TPD cover is being proposed",IF((B10+B12)&lt;3*10^6+1,"Sums insured provided are within limits",IF(AND(B25/B24&gt;1,L27&lt;=0),"The maximum permitted amount of TPD is already in place",IF(B25/B24&gt;1,"Based on the information provided, the maximum allowable new TPD cover is "&amp;"$"&amp;TEXT(L27,"#,##0"),"Sums insured provided are within limits")))))))</f>
        <v/>
      </c>
      <c r="D27" s="3" t="s">
        <v>34</v>
      </c>
      <c r="L27" s="29">
        <f ca="1">ROUND(MAX(L25,M25),0)</f>
        <v>0</v>
      </c>
    </row>
    <row r="28" spans="1:15" x14ac:dyDescent="0.25">
      <c r="A28" s="27" t="s">
        <v>35</v>
      </c>
      <c r="B28" s="32" t="str">
        <f ca="1">IF(OR(B17="Require BP &amp; WP to calculate",B22="Require BP &amp; WP to calculate"),"Complete all fields above",IF(B27="Complete all fields","Complete all fields",IF(B27="Calculator is only required if TPD cover is being proposed","Please add a sum insured in the 'Proposed TPD' field above",IF(B27="The maximum permitted amount of TPD is already in place","No additional TPD may be proposed",IF(B6="","",IF((B10+B12)&lt;3*10^6+1,"No action",IF(B25/B24&gt;1,"Reduce the proposed TPD","No action")))))))</f>
        <v/>
      </c>
    </row>
    <row r="29" spans="1:15" ht="12" customHeight="1" x14ac:dyDescent="0.25">
      <c r="B29" s="17"/>
      <c r="D29" s="33" t="s">
        <v>36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x14ac:dyDescent="0.2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idden="1" x14ac:dyDescent="0.25">
      <c r="A32" s="3" t="s">
        <v>37</v>
      </c>
      <c r="B32" s="35">
        <f ca="1">TODAY()</f>
        <v>45365</v>
      </c>
    </row>
  </sheetData>
  <sheetProtection algorithmName="SHA-512" hashValue="3ywmqu6lxhPLNfCdLgCxGKNfKyL4X1SPRcKhjNIIZKM5/tboZ/SCgyYP2eU35ZITEVRL+eEcuElUNc6y0hq7Og==" saltValue="SLic3mo69nwARglu5/D/Hw==" spinCount="100000"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B15 B20" xr:uid="{ED888565-1B30-46CB-A287-B1B64867C7B1}">
      <formula1>$L$10:$L$13</formula1>
    </dataValidation>
    <dataValidation type="list" allowBlank="1" showInputMessage="1" showErrorMessage="1" sqref="B16 B21" xr:uid="{BF9A26DB-38C7-4EF0-B70B-4C0DEEC0C07E}">
      <formula1>$L$16:$L$20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Logan</dc:creator>
  <cp:lastModifiedBy>Prenola Kesaru</cp:lastModifiedBy>
  <dcterms:created xsi:type="dcterms:W3CDTF">2023-09-18T04:15:19Z</dcterms:created>
  <dcterms:modified xsi:type="dcterms:W3CDTF">2024-03-14T00:43:09Z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37e400-a07c-4077-92e8-ea6f7a01e9ad_Enabled">
    <vt:lpwstr>true</vt:lpwstr>
  </property>
  <property fmtid="{D5CDD505-2E9C-101B-9397-08002B2CF9AE}" pid="3" name="MSIP_Label_0837e400-a07c-4077-92e8-ea6f7a01e9ad_SetDate">
    <vt:lpwstr>2023-09-18T04:16:10Z</vt:lpwstr>
  </property>
  <property fmtid="{D5CDD505-2E9C-101B-9397-08002B2CF9AE}" pid="4" name="MSIP_Label_0837e400-a07c-4077-92e8-ea6f7a01e9ad_Method">
    <vt:lpwstr>Privileged</vt:lpwstr>
  </property>
  <property fmtid="{D5CDD505-2E9C-101B-9397-08002B2CF9AE}" pid="5" name="MSIP_Label_0837e400-a07c-4077-92e8-ea6f7a01e9ad_Name">
    <vt:lpwstr>0837e400-a07c-4077-92e8-ea6f7a01e9ad</vt:lpwstr>
  </property>
  <property fmtid="{D5CDD505-2E9C-101B-9397-08002B2CF9AE}" pid="6" name="MSIP_Label_0837e400-a07c-4077-92e8-ea6f7a01e9ad_SiteId">
    <vt:lpwstr>95d1d810-50cf-4169-8565-6bfba279a0cd</vt:lpwstr>
  </property>
  <property fmtid="{D5CDD505-2E9C-101B-9397-08002B2CF9AE}" pid="7" name="MSIP_Label_0837e400-a07c-4077-92e8-ea6f7a01e9ad_ActionId">
    <vt:lpwstr>64c4334c-846e-49ea-a4b5-528929f5db7f</vt:lpwstr>
  </property>
  <property fmtid="{D5CDD505-2E9C-101B-9397-08002B2CF9AE}" pid="8" name="MSIP_Label_0837e400-a07c-4077-92e8-ea6f7a01e9ad_ContentBits">
    <vt:lpwstr>0</vt:lpwstr>
  </property>
</Properties>
</file>